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uffy\Desktop\pduffy (website backup)\courses\1210\lab\surrey\"/>
    </mc:Choice>
  </mc:AlternateContent>
  <xr:revisionPtr revIDLastSave="0" documentId="8_{5BD29D7C-97B1-47C0-B362-7396C5638272}" xr6:coauthVersionLast="45" xr6:coauthVersionMax="45" xr10:uidLastSave="{00000000-0000-0000-0000-000000000000}"/>
  <bookViews>
    <workbookView xWindow="-108" yWindow="-108" windowWidth="23256" windowHeight="14616" tabRatio="308"/>
  </bookViews>
  <sheets>
    <sheet name="Kinetics" sheetId="1" r:id="rId1"/>
  </sheets>
  <definedNames>
    <definedName name="__123Graph_A" hidden="1">Kinetics!$G$16:$G$22</definedName>
    <definedName name="__123Graph_X" hidden="1">Kinetics!$B$16:$B$22</definedName>
    <definedName name="_xlnm.Print_Area" localSheetId="0">Kinetics!$A$3:$G$21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0" i="1" l="1"/>
  <c r="B11" i="1" s="1"/>
  <c r="D16" i="1"/>
  <c r="E16" i="1" s="1"/>
  <c r="D17" i="1"/>
  <c r="E17" i="1"/>
  <c r="D18" i="1"/>
  <c r="D19" i="1"/>
  <c r="D20" i="1"/>
  <c r="D21" i="1"/>
  <c r="F16" i="1" l="1"/>
  <c r="G16" i="1" s="1"/>
  <c r="F18" i="1"/>
  <c r="G18" i="1" s="1"/>
  <c r="F20" i="1"/>
  <c r="G20" i="1" s="1"/>
  <c r="F17" i="1"/>
  <c r="G17" i="1" s="1"/>
  <c r="E21" i="1"/>
  <c r="F21" i="1" s="1"/>
  <c r="G21" i="1" s="1"/>
  <c r="E19" i="1"/>
  <c r="F19" i="1" s="1"/>
  <c r="G19" i="1" s="1"/>
  <c r="E20" i="1"/>
  <c r="E18" i="1"/>
</calcChain>
</file>

<file path=xl/sharedStrings.xml><?xml version="1.0" encoding="utf-8"?>
<sst xmlns="http://schemas.openxmlformats.org/spreadsheetml/2006/main" count="17" uniqueCount="17">
  <si>
    <t>Name:</t>
  </si>
  <si>
    <r>
      <t>[EtL]</t>
    </r>
    <r>
      <rPr>
        <vertAlign val="subscript"/>
        <sz val="14"/>
        <rFont val="Times New Roman"/>
        <family val="1"/>
      </rPr>
      <t>0</t>
    </r>
  </si>
  <si>
    <t>a =</t>
  </si>
  <si>
    <t>Run No.</t>
  </si>
  <si>
    <t>Reaction Time (s)</t>
  </si>
  <si>
    <t>Titre Volume (mL)</t>
  </si>
  <si>
    <r>
      <t>[OH]</t>
    </r>
    <r>
      <rPr>
        <vertAlign val="subscript"/>
        <sz val="14"/>
        <rFont val="Times New Roman"/>
        <family val="1"/>
      </rPr>
      <t>t</t>
    </r>
  </si>
  <si>
    <t>x</t>
  </si>
  <si>
    <t>a-x</t>
  </si>
  <si>
    <t>1/(a-x)</t>
  </si>
  <si>
    <t>Last, First</t>
  </si>
  <si>
    <t>Leave Run 0 at 0 time and 0 titre volume.  Do not enter units.</t>
  </si>
  <si>
    <r>
      <t xml:space="preserve">Enter data in the bold </t>
    </r>
    <r>
      <rPr>
        <b/>
        <u/>
        <sz val="12"/>
        <color indexed="10"/>
        <rFont val="Times New Roman"/>
        <family val="1"/>
      </rPr>
      <t>underlined</t>
    </r>
    <r>
      <rPr>
        <b/>
        <sz val="12"/>
        <color indexed="10"/>
        <rFont val="Times New Roman"/>
        <family val="1"/>
      </rPr>
      <t xml:space="preserve"> columns (replacing the sample data in red font), then print.</t>
    </r>
  </si>
  <si>
    <t>[NaOH] (M)</t>
  </si>
  <si>
    <t>[HCl] (M)</t>
  </si>
  <si>
    <t>Mass EtL (g)</t>
  </si>
  <si>
    <t>Chemical Kinetics: Hydrolysis of Ethyl Lactate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</si>
</sst>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2" formatCode="General_)"/>
    <numFmt numFmtId="173" formatCode="0.00000_)"/>
    <numFmt numFmtId="174" formatCode="0.000000_)"/>
    <numFmt numFmtId="175" formatCode="0.0000_)"/>
    <numFmt numFmtId="176" formatCode="0.0000E+00_)"/>
    <numFmt numFmtId="177" formatCode="0.000E+00_)"/>
    <numFmt numFmtId="178" formatCode="0_)"/>
    <numFmt numFmtId="179" formatCode="0.00_)"/>
    <numFmt numFmtId="182" formatCode="0.0000000"/>
  </numFmts>
  <fonts count="9" x14ac:knownFonts="1">
    <font>
      <sz val="10"/>
      <name val="Courier"/>
    </font>
    <font>
      <sz val="12"/>
      <name val="Times New Roman"/>
      <family val="1"/>
    </font>
    <font>
      <vertAlign val="subscript"/>
      <sz val="14"/>
      <name val="Times New Roman"/>
      <family val="1"/>
    </font>
    <font>
      <b/>
      <u/>
      <sz val="12"/>
      <name val="Times New Roman"/>
      <family val="1"/>
    </font>
    <font>
      <b/>
      <sz val="12"/>
      <color indexed="10"/>
      <name val="Times New Roman"/>
      <family val="1"/>
    </font>
    <font>
      <b/>
      <u/>
      <sz val="12"/>
      <color indexed="10"/>
      <name val="Times New Roman"/>
      <family val="1"/>
    </font>
    <font>
      <sz val="12"/>
      <color indexed="10"/>
      <name val="Times New Roman"/>
      <family val="1"/>
    </font>
    <font>
      <b/>
      <sz val="12"/>
      <name val="Times New Roman"/>
      <family val="1"/>
    </font>
    <font>
      <b/>
      <sz val="16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172" fontId="0" fillId="0" borderId="0"/>
  </cellStyleXfs>
  <cellXfs count="35">
    <xf numFmtId="172" fontId="0" fillId="0" borderId="0" xfId="0"/>
    <xf numFmtId="172" fontId="1" fillId="0" borderId="0" xfId="0" applyNumberFormat="1" applyFont="1" applyAlignment="1" applyProtection="1">
      <alignment horizontal="center"/>
    </xf>
    <xf numFmtId="172" fontId="1" fillId="0" borderId="0" xfId="0" applyFont="1" applyProtection="1">
      <protection locked="0"/>
    </xf>
    <xf numFmtId="172" fontId="1" fillId="0" borderId="0" xfId="0" applyNumberFormat="1" applyFont="1" applyAlignment="1" applyProtection="1">
      <alignment horizontal="center"/>
      <protection locked="0"/>
    </xf>
    <xf numFmtId="175" fontId="1" fillId="0" borderId="0" xfId="0" applyNumberFormat="1" applyFont="1" applyAlignment="1" applyProtection="1">
      <alignment horizontal="center"/>
      <protection locked="0"/>
    </xf>
    <xf numFmtId="172" fontId="1" fillId="0" borderId="0" xfId="0" applyFont="1" applyAlignment="1" applyProtection="1">
      <alignment horizontal="center"/>
      <protection locked="0"/>
    </xf>
    <xf numFmtId="175" fontId="1" fillId="0" borderId="0" xfId="0" applyNumberFormat="1" applyFont="1" applyProtection="1">
      <protection locked="0"/>
    </xf>
    <xf numFmtId="173" fontId="1" fillId="0" borderId="0" xfId="0" applyNumberFormat="1" applyFont="1" applyProtection="1">
      <protection locked="0"/>
    </xf>
    <xf numFmtId="172" fontId="0" fillId="0" borderId="0" xfId="0" applyProtection="1">
      <protection locked="0"/>
    </xf>
    <xf numFmtId="172" fontId="1" fillId="0" borderId="0" xfId="0" applyFont="1" applyAlignment="1" applyProtection="1">
      <alignment horizontal="left"/>
      <protection locked="0"/>
    </xf>
    <xf numFmtId="172" fontId="1" fillId="0" borderId="0" xfId="0" applyFont="1" applyAlignment="1" applyProtection="1">
      <protection locked="0"/>
    </xf>
    <xf numFmtId="173" fontId="1" fillId="0" borderId="0" xfId="0" applyNumberFormat="1" applyFont="1" applyAlignment="1" applyProtection="1">
      <alignment horizontal="center"/>
      <protection locked="0"/>
    </xf>
    <xf numFmtId="173" fontId="1" fillId="0" borderId="0" xfId="0" applyNumberFormat="1" applyFont="1" applyAlignment="1" applyProtection="1">
      <protection locked="0"/>
    </xf>
    <xf numFmtId="176" fontId="1" fillId="0" borderId="0" xfId="0" applyNumberFormat="1" applyFont="1" applyProtection="1">
      <protection locked="0"/>
    </xf>
    <xf numFmtId="172" fontId="4" fillId="0" borderId="0" xfId="0" applyFont="1" applyAlignment="1" applyProtection="1">
      <protection locked="0"/>
    </xf>
    <xf numFmtId="172" fontId="4" fillId="0" borderId="0" xfId="0" applyFont="1" applyProtection="1">
      <protection locked="0"/>
    </xf>
    <xf numFmtId="182" fontId="1" fillId="0" borderId="0" xfId="0" applyNumberFormat="1" applyFont="1" applyAlignment="1" applyProtection="1">
      <alignment horizontal="center"/>
    </xf>
    <xf numFmtId="176" fontId="1" fillId="0" borderId="0" xfId="0" applyNumberFormat="1" applyFont="1" applyAlignment="1" applyProtection="1">
      <alignment horizontal="center"/>
    </xf>
    <xf numFmtId="172" fontId="4" fillId="0" borderId="0" xfId="0" applyFont="1" applyAlignment="1" applyProtection="1">
      <alignment horizontal="left"/>
      <protection locked="0"/>
    </xf>
    <xf numFmtId="178" fontId="1" fillId="0" borderId="0" xfId="0" applyNumberFormat="1" applyFont="1" applyAlignment="1" applyProtection="1">
      <alignment horizontal="center"/>
    </xf>
    <xf numFmtId="179" fontId="1" fillId="0" borderId="0" xfId="0" applyNumberFormat="1" applyFont="1" applyAlignment="1" applyProtection="1">
      <alignment horizontal="center"/>
    </xf>
    <xf numFmtId="174" fontId="6" fillId="0" borderId="0" xfId="0" applyNumberFormat="1" applyFont="1" applyAlignment="1" applyProtection="1">
      <alignment horizontal="center"/>
      <protection locked="0"/>
    </xf>
    <xf numFmtId="173" fontId="6" fillId="0" borderId="0" xfId="0" applyNumberFormat="1" applyFont="1" applyAlignment="1" applyProtection="1">
      <alignment horizontal="center"/>
      <protection locked="0"/>
    </xf>
    <xf numFmtId="175" fontId="6" fillId="0" borderId="0" xfId="0" applyNumberFormat="1" applyFont="1" applyAlignment="1" applyProtection="1">
      <alignment horizontal="center"/>
      <protection locked="0"/>
    </xf>
    <xf numFmtId="178" fontId="6" fillId="0" borderId="0" xfId="0" applyNumberFormat="1" applyFont="1" applyAlignment="1" applyProtection="1">
      <alignment horizontal="center"/>
      <protection locked="0"/>
    </xf>
    <xf numFmtId="179" fontId="6" fillId="0" borderId="0" xfId="0" applyNumberFormat="1" applyFont="1" applyAlignment="1" applyProtection="1">
      <alignment horizontal="center"/>
      <protection locked="0"/>
    </xf>
    <xf numFmtId="172" fontId="6" fillId="0" borderId="0" xfId="0" applyFont="1" applyAlignment="1" applyProtection="1">
      <alignment horizontal="left"/>
      <protection locked="0"/>
    </xf>
    <xf numFmtId="172" fontId="3" fillId="0" borderId="0" xfId="0" applyFont="1" applyAlignment="1" applyProtection="1">
      <alignment horizontal="right"/>
    </xf>
    <xf numFmtId="172" fontId="3" fillId="0" borderId="0" xfId="0" applyNumberFormat="1" applyFont="1" applyAlignment="1" applyProtection="1">
      <alignment horizontal="center"/>
    </xf>
    <xf numFmtId="173" fontId="1" fillId="0" borderId="0" xfId="0" applyNumberFormat="1" applyFont="1" applyAlignment="1" applyProtection="1">
      <alignment horizontal="right"/>
    </xf>
    <xf numFmtId="173" fontId="3" fillId="0" borderId="0" xfId="0" applyNumberFormat="1" applyFont="1" applyAlignment="1" applyProtection="1">
      <alignment horizontal="center" wrapText="1"/>
    </xf>
    <xf numFmtId="172" fontId="3" fillId="0" borderId="0" xfId="0" applyNumberFormat="1" applyFont="1" applyAlignment="1" applyProtection="1">
      <alignment horizontal="center" wrapText="1"/>
    </xf>
    <xf numFmtId="177" fontId="1" fillId="0" borderId="0" xfId="0" applyNumberFormat="1" applyFont="1" applyAlignment="1" applyProtection="1">
      <alignment horizontal="center"/>
    </xf>
    <xf numFmtId="172" fontId="7" fillId="0" borderId="0" xfId="0" applyFont="1" applyAlignment="1" applyProtection="1">
      <alignment horizontal="left"/>
      <protection locked="0"/>
    </xf>
    <xf numFmtId="172" fontId="8" fillId="0" borderId="0" xfId="0" applyFont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G21"/>
  <sheetViews>
    <sheetView tabSelected="1" workbookViewId="0">
      <selection activeCell="A5" sqref="A5"/>
    </sheetView>
  </sheetViews>
  <sheetFormatPr defaultColWidth="10.6640625" defaultRowHeight="15.6" x14ac:dyDescent="0.3"/>
  <cols>
    <col min="1" max="1" width="12" style="9" customWidth="1"/>
    <col min="2" max="2" width="12" style="10" customWidth="1"/>
    <col min="3" max="3" width="13" style="2" customWidth="1"/>
    <col min="4" max="4" width="13.44140625" style="2" customWidth="1"/>
    <col min="5" max="7" width="12.6640625" style="2" customWidth="1"/>
    <col min="8" max="16384" width="10.6640625" style="2"/>
  </cols>
  <sheetData>
    <row r="1" spans="1:7" ht="40.5" customHeight="1" x14ac:dyDescent="0.3">
      <c r="A1" s="18" t="s">
        <v>12</v>
      </c>
      <c r="B1" s="14"/>
      <c r="C1" s="15"/>
      <c r="D1" s="15"/>
    </row>
    <row r="2" spans="1:7" x14ac:dyDescent="0.3">
      <c r="A2" s="18" t="s">
        <v>11</v>
      </c>
    </row>
    <row r="3" spans="1:7" ht="20.399999999999999" x14ac:dyDescent="0.35">
      <c r="A3" s="33"/>
      <c r="B3" s="34" t="s">
        <v>16</v>
      </c>
    </row>
    <row r="4" spans="1:7" ht="18" customHeight="1" x14ac:dyDescent="0.3">
      <c r="A4" s="27" t="s">
        <v>0</v>
      </c>
      <c r="C4" s="11"/>
    </row>
    <row r="5" spans="1:7" ht="18" customHeight="1" x14ac:dyDescent="0.3">
      <c r="A5" s="26" t="s">
        <v>10</v>
      </c>
      <c r="B5" s="12"/>
      <c r="C5" s="3"/>
    </row>
    <row r="6" spans="1:7" ht="18" customHeight="1" x14ac:dyDescent="0.3">
      <c r="C6" s="3"/>
    </row>
    <row r="7" spans="1:7" ht="18" customHeight="1" x14ac:dyDescent="0.3">
      <c r="A7" s="28" t="s">
        <v>13</v>
      </c>
      <c r="B7" s="28" t="s">
        <v>14</v>
      </c>
      <c r="C7" s="28" t="s">
        <v>15</v>
      </c>
      <c r="D7" s="8"/>
      <c r="E7" s="8"/>
    </row>
    <row r="8" spans="1:7" ht="18" customHeight="1" x14ac:dyDescent="0.3">
      <c r="A8" s="21">
        <v>9.7029999999999998E-3</v>
      </c>
      <c r="B8" s="22">
        <v>1.0460000000000001E-2</v>
      </c>
      <c r="C8" s="23">
        <v>0.57099999999999995</v>
      </c>
      <c r="D8" s="8"/>
      <c r="E8" s="8"/>
    </row>
    <row r="9" spans="1:7" ht="18" customHeight="1" x14ac:dyDescent="0.3">
      <c r="A9" s="11"/>
      <c r="B9" s="11"/>
      <c r="C9" s="4"/>
      <c r="D9" s="8"/>
      <c r="E9" s="8"/>
    </row>
    <row r="10" spans="1:7" ht="18" customHeight="1" x14ac:dyDescent="0.45">
      <c r="A10" s="29" t="s">
        <v>1</v>
      </c>
      <c r="B10" s="16">
        <f>C8/118.131/0.5/95*10</f>
        <v>1.0176035614342506E-3</v>
      </c>
      <c r="C10" s="5"/>
      <c r="D10" s="8"/>
      <c r="E10" s="8"/>
      <c r="G10" s="13"/>
    </row>
    <row r="11" spans="1:7" ht="18" customHeight="1" x14ac:dyDescent="0.3">
      <c r="A11" s="29" t="s">
        <v>2</v>
      </c>
      <c r="B11" s="16">
        <f>(B10+D16)/2</f>
        <v>1.0194859912434412E-3</v>
      </c>
      <c r="C11" s="4"/>
      <c r="D11" s="8"/>
      <c r="E11" s="8"/>
    </row>
    <row r="12" spans="1:7" ht="18" customHeight="1" x14ac:dyDescent="0.3">
      <c r="C12" s="7"/>
      <c r="D12" s="7"/>
      <c r="E12" s="6"/>
    </row>
    <row r="13" spans="1:7" ht="18" customHeight="1" x14ac:dyDescent="0.3">
      <c r="C13" s="7"/>
      <c r="D13" s="7"/>
      <c r="E13" s="6"/>
    </row>
    <row r="14" spans="1:7" ht="18" customHeight="1" x14ac:dyDescent="0.3">
      <c r="C14" s="7"/>
      <c r="D14" s="7"/>
      <c r="E14" s="6"/>
    </row>
    <row r="15" spans="1:7" ht="60.75" customHeight="1" x14ac:dyDescent="0.45">
      <c r="A15" s="1" t="s">
        <v>3</v>
      </c>
      <c r="B15" s="30" t="s">
        <v>4</v>
      </c>
      <c r="C15" s="31" t="s">
        <v>5</v>
      </c>
      <c r="D15" s="1" t="s">
        <v>6</v>
      </c>
      <c r="E15" s="1" t="s">
        <v>7</v>
      </c>
      <c r="F15" s="32" t="s">
        <v>8</v>
      </c>
      <c r="G15" s="1" t="s">
        <v>9</v>
      </c>
    </row>
    <row r="16" spans="1:7" ht="18" customHeight="1" x14ac:dyDescent="0.3">
      <c r="A16" s="1">
        <v>0</v>
      </c>
      <c r="B16" s="19">
        <v>0</v>
      </c>
      <c r="C16" s="20">
        <v>0</v>
      </c>
      <c r="D16" s="17">
        <f>10*A8/95</f>
        <v>1.0213684210526317E-3</v>
      </c>
      <c r="E16" s="17">
        <f>(D16-D16)</f>
        <v>0</v>
      </c>
      <c r="F16" s="17">
        <f>B11-E16</f>
        <v>1.0194859912434412E-3</v>
      </c>
      <c r="G16" s="17">
        <f t="shared" ref="G16:G21" si="0">1/F16</f>
        <v>980.88645512463142</v>
      </c>
    </row>
    <row r="17" spans="1:7" ht="18" customHeight="1" x14ac:dyDescent="0.3">
      <c r="A17" s="1">
        <v>1</v>
      </c>
      <c r="B17" s="24">
        <v>354</v>
      </c>
      <c r="C17" s="25">
        <v>3.09</v>
      </c>
      <c r="D17" s="17">
        <f>(10*B8-C17*A8)/95</f>
        <v>7.8544978947368415E-4</v>
      </c>
      <c r="E17" s="17">
        <f>D16-D17</f>
        <v>2.3591863157894756E-4</v>
      </c>
      <c r="F17" s="17">
        <f>B11-E17</f>
        <v>7.835673596644936E-4</v>
      </c>
      <c r="G17" s="17">
        <f t="shared" si="0"/>
        <v>1276.2144666518245</v>
      </c>
    </row>
    <row r="18" spans="1:7" ht="18" customHeight="1" x14ac:dyDescent="0.3">
      <c r="A18" s="1">
        <v>2</v>
      </c>
      <c r="B18" s="24">
        <v>655</v>
      </c>
      <c r="C18" s="25">
        <v>4.4000000000000004</v>
      </c>
      <c r="D18" s="17">
        <f>(10*B8-C18*A8)/95</f>
        <v>6.5165052631578949E-4</v>
      </c>
      <c r="E18" s="17">
        <f>D16-D18</f>
        <v>3.6971789473684222E-4</v>
      </c>
      <c r="F18" s="17">
        <f>B11-E18</f>
        <v>6.4976809650659894E-4</v>
      </c>
      <c r="G18" s="17">
        <f t="shared" si="0"/>
        <v>1539.0106183673549</v>
      </c>
    </row>
    <row r="19" spans="1:7" ht="18" customHeight="1" x14ac:dyDescent="0.3">
      <c r="A19" s="1">
        <v>3</v>
      </c>
      <c r="B19" s="24">
        <v>1264</v>
      </c>
      <c r="C19" s="25">
        <v>5.41</v>
      </c>
      <c r="D19" s="17">
        <f>(10*B8-C19*A8)/95</f>
        <v>5.484923157894736E-4</v>
      </c>
      <c r="E19" s="17">
        <f>D16-D19</f>
        <v>4.7287610526315811E-4</v>
      </c>
      <c r="F19" s="17">
        <f>B11-E19</f>
        <v>5.4660988598028305E-4</v>
      </c>
      <c r="G19" s="17">
        <f t="shared" si="0"/>
        <v>1829.458313229394</v>
      </c>
    </row>
    <row r="20" spans="1:7" ht="18" customHeight="1" x14ac:dyDescent="0.3">
      <c r="A20" s="1">
        <v>4</v>
      </c>
      <c r="B20" s="24">
        <v>1854</v>
      </c>
      <c r="C20" s="25">
        <v>6.32</v>
      </c>
      <c r="D20" s="17">
        <f>(10*B8-C20*A8)/95</f>
        <v>4.5554778947368417E-4</v>
      </c>
      <c r="E20" s="17">
        <f>D16-D20</f>
        <v>5.6582063157894753E-4</v>
      </c>
      <c r="F20" s="17">
        <f>B11-E20</f>
        <v>4.5366535966449362E-4</v>
      </c>
      <c r="G20" s="17">
        <f t="shared" si="0"/>
        <v>2204.2679228132956</v>
      </c>
    </row>
    <row r="21" spans="1:7" ht="18" customHeight="1" x14ac:dyDescent="0.3">
      <c r="A21" s="1">
        <v>5</v>
      </c>
      <c r="B21" s="24">
        <v>2456</v>
      </c>
      <c r="C21" s="25">
        <v>6.79</v>
      </c>
      <c r="D21" s="17">
        <f>(10*B8-C21*A8)/95</f>
        <v>4.0754347368421052E-4</v>
      </c>
      <c r="E21" s="17">
        <f>D16-D21</f>
        <v>6.1382494736842113E-4</v>
      </c>
      <c r="F21" s="17">
        <f>B11-E21</f>
        <v>4.0566104387502002E-4</v>
      </c>
      <c r="G21" s="17">
        <f t="shared" si="0"/>
        <v>2465.1122287899298</v>
      </c>
    </row>
  </sheetData>
  <sheetProtection password="C670" sheet="1" objects="1" scenarios="1"/>
  <printOptions gridLines="1" gridLinesSet="0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Kinetics</vt:lpstr>
      <vt:lpstr>Kinetics!Print_Area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Germaine Hwang</dc:creator>
  <cp:lastModifiedBy>Patrick Duffy</cp:lastModifiedBy>
  <cp:lastPrinted>2011-06-17T21:53:12Z</cp:lastPrinted>
  <dcterms:created xsi:type="dcterms:W3CDTF">2001-07-17T19:07:53Z</dcterms:created>
  <dcterms:modified xsi:type="dcterms:W3CDTF">2019-12-17T20:21:39Z</dcterms:modified>
</cp:coreProperties>
</file>